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l\Documents\classes\AEM313\resources\"/>
    </mc:Choice>
  </mc:AlternateContent>
  <bookViews>
    <workbookView xWindow="0" yWindow="0" windowWidth="24000" windowHeight="913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2" l="1"/>
  <c r="O5" i="2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O4" i="2"/>
  <c r="N4" i="2"/>
  <c r="L5" i="2" l="1"/>
  <c r="L6" i="2"/>
  <c r="L7" i="2"/>
  <c r="L8" i="2"/>
  <c r="L9" i="2"/>
  <c r="L10" i="2"/>
  <c r="L11" i="2"/>
  <c r="L12" i="2"/>
  <c r="L13" i="2"/>
  <c r="L14" i="2"/>
  <c r="L15" i="2"/>
  <c r="L16" i="2"/>
  <c r="L4" i="2"/>
  <c r="H5" i="2"/>
  <c r="H6" i="2"/>
  <c r="H7" i="2"/>
  <c r="H8" i="2"/>
  <c r="H9" i="2"/>
  <c r="H10" i="2"/>
  <c r="H11" i="2"/>
  <c r="H12" i="2"/>
  <c r="H13" i="2"/>
  <c r="H14" i="2"/>
  <c r="H15" i="2"/>
  <c r="H16" i="2"/>
  <c r="H4" i="2"/>
  <c r="C8" i="2"/>
  <c r="C9" i="2"/>
  <c r="C10" i="2"/>
  <c r="C4" i="2"/>
  <c r="J5" i="2"/>
  <c r="J4" i="2"/>
  <c r="K4" i="2" s="1"/>
  <c r="F4" i="2"/>
  <c r="G4" i="2"/>
  <c r="F7" i="2"/>
  <c r="G7" i="2" s="1"/>
  <c r="E4" i="2"/>
  <c r="E7" i="2"/>
  <c r="E8" i="2"/>
  <c r="E10" i="2"/>
  <c r="D12" i="2"/>
  <c r="D14" i="2"/>
  <c r="D4" i="2"/>
  <c r="B14" i="2"/>
  <c r="E14" i="2" s="1"/>
  <c r="B15" i="2"/>
  <c r="J15" i="2" s="1"/>
  <c r="B16" i="2"/>
  <c r="D16" i="2" s="1"/>
  <c r="B5" i="2"/>
  <c r="F5" i="2" s="1"/>
  <c r="B6" i="2"/>
  <c r="J6" i="2" s="1"/>
  <c r="K6" i="2" s="1"/>
  <c r="B7" i="2"/>
  <c r="D7" i="2" s="1"/>
  <c r="B8" i="2"/>
  <c r="B9" i="2"/>
  <c r="B10" i="2"/>
  <c r="J10" i="2" s="1"/>
  <c r="K10" i="2" s="1"/>
  <c r="B11" i="2"/>
  <c r="E11" i="2" s="1"/>
  <c r="B12" i="2"/>
  <c r="F12" i="2" s="1"/>
  <c r="G12" i="2" s="1"/>
  <c r="B13" i="2"/>
  <c r="D13" i="2" s="1"/>
  <c r="B4" i="2"/>
  <c r="C16" i="2" l="1"/>
  <c r="D6" i="2"/>
  <c r="E6" i="2"/>
  <c r="C15" i="2"/>
  <c r="C7" i="2"/>
  <c r="D5" i="2"/>
  <c r="G5" i="2" s="1"/>
  <c r="E5" i="2"/>
  <c r="C14" i="2"/>
  <c r="C6" i="2"/>
  <c r="E16" i="2"/>
  <c r="J13" i="2"/>
  <c r="K13" i="2" s="1"/>
  <c r="C13" i="2"/>
  <c r="C5" i="2"/>
  <c r="E13" i="2"/>
  <c r="F13" i="2"/>
  <c r="G13" i="2" s="1"/>
  <c r="J12" i="2"/>
  <c r="K12" i="2" s="1"/>
  <c r="C12" i="2"/>
  <c r="E12" i="2"/>
  <c r="J7" i="2"/>
  <c r="K7" i="2" s="1"/>
  <c r="C11" i="2"/>
  <c r="D11" i="2"/>
  <c r="E15" i="2"/>
  <c r="D10" i="2"/>
  <c r="F11" i="2"/>
  <c r="G11" i="2" s="1"/>
  <c r="J11" i="2"/>
  <c r="K11" i="2" s="1"/>
  <c r="D9" i="2"/>
  <c r="F10" i="2"/>
  <c r="G10" i="2" s="1"/>
  <c r="K5" i="2"/>
  <c r="D8" i="2"/>
  <c r="F9" i="2"/>
  <c r="G9" i="2" s="1"/>
  <c r="J9" i="2"/>
  <c r="K9" i="2" s="1"/>
  <c r="D15" i="2"/>
  <c r="F16" i="2"/>
  <c r="G16" i="2" s="1"/>
  <c r="F8" i="2"/>
  <c r="G8" i="2" s="1"/>
  <c r="J16" i="2"/>
  <c r="K16" i="2" s="1"/>
  <c r="J8" i="2"/>
  <c r="K8" i="2" s="1"/>
  <c r="F15" i="2"/>
  <c r="G15" i="2" s="1"/>
  <c r="E9" i="2"/>
  <c r="F14" i="2"/>
  <c r="G14" i="2" s="1"/>
  <c r="F6" i="2"/>
  <c r="G6" i="2" s="1"/>
  <c r="J14" i="2"/>
  <c r="K14" i="2" s="1"/>
  <c r="K15" i="2"/>
  <c r="K8" i="1"/>
  <c r="L8" i="1"/>
  <c r="K13" i="1"/>
  <c r="L13" i="1"/>
  <c r="K17" i="1"/>
  <c r="L17" i="1"/>
  <c r="K19" i="1"/>
  <c r="L19" i="1"/>
  <c r="K21" i="1"/>
  <c r="L21" i="1"/>
  <c r="K23" i="1"/>
  <c r="L23" i="1"/>
  <c r="K25" i="1"/>
  <c r="L25" i="1"/>
  <c r="K28" i="1"/>
  <c r="L28" i="1"/>
  <c r="K30" i="1"/>
  <c r="L30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L1" i="1"/>
  <c r="K1" i="1"/>
</calcChain>
</file>

<file path=xl/sharedStrings.xml><?xml version="1.0" encoding="utf-8"?>
<sst xmlns="http://schemas.openxmlformats.org/spreadsheetml/2006/main" count="13" uniqueCount="13">
  <si>
    <t>x/c</t>
  </si>
  <si>
    <t>angle</t>
  </si>
  <si>
    <t>CamberFore</t>
  </si>
  <si>
    <t>CamberAft</t>
  </si>
  <si>
    <t>Camber</t>
  </si>
  <si>
    <t>Thickness</t>
  </si>
  <si>
    <t>T/2</t>
  </si>
  <si>
    <t>Aftv2</t>
  </si>
  <si>
    <t>X*7</t>
  </si>
  <si>
    <t>Camber*7</t>
  </si>
  <si>
    <t>T/2*7</t>
  </si>
  <si>
    <t>Y+</t>
  </si>
  <si>
    <t>Y-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</si>
</sst>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.8000000000000007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Sheet1!$K:$K</c:f>
              <c:numCache>
                <c:formatCode>General</c:formatCode>
                <c:ptCount val="1048576"/>
                <c:pt idx="0">
                  <c:v>7.0007839999999995</c:v>
                </c:pt>
                <c:pt idx="7">
                  <c:v>6.490316</c:v>
                </c:pt>
                <c:pt idx="12">
                  <c:v>5.5682270000000003</c:v>
                </c:pt>
                <c:pt idx="16">
                  <c:v>4.5923570000000007</c:v>
                </c:pt>
                <c:pt idx="18">
                  <c:v>4.0562759999999995</c:v>
                </c:pt>
                <c:pt idx="20">
                  <c:v>3.5054880000000002</c:v>
                </c:pt>
                <c:pt idx="22">
                  <c:v>2.9537689999999999</c:v>
                </c:pt>
                <c:pt idx="24">
                  <c:v>2.410863</c:v>
                </c:pt>
                <c:pt idx="27">
                  <c:v>1.6490390000000001</c:v>
                </c:pt>
                <c:pt idx="29">
                  <c:v>1.1977630000000001</c:v>
                </c:pt>
                <c:pt idx="32">
                  <c:v>0.63581699999999997</c:v>
                </c:pt>
                <c:pt idx="33">
                  <c:v>0.48411300000000002</c:v>
                </c:pt>
                <c:pt idx="34">
                  <c:v>0.35186899999999999</c:v>
                </c:pt>
                <c:pt idx="35">
                  <c:v>0.23986199999999999</c:v>
                </c:pt>
                <c:pt idx="36">
                  <c:v>0.14871499999999999</c:v>
                </c:pt>
                <c:pt idx="37">
                  <c:v>7.8896999999999995E-2</c:v>
                </c:pt>
                <c:pt idx="38">
                  <c:v>3.0744E-2</c:v>
                </c:pt>
                <c:pt idx="39">
                  <c:v>4.424E-3</c:v>
                </c:pt>
                <c:pt idx="40">
                  <c:v>0</c:v>
                </c:pt>
                <c:pt idx="41">
                  <c:v>1.7149999999999999E-2</c:v>
                </c:pt>
                <c:pt idx="42">
                  <c:v>5.5440000000000003E-2</c:v>
                </c:pt>
                <c:pt idx="43">
                  <c:v>0.11451299999999999</c:v>
                </c:pt>
                <c:pt idx="44">
                  <c:v>0.19389300000000001</c:v>
                </c:pt>
                <c:pt idx="45">
                  <c:v>0.29298500000000005</c:v>
                </c:pt>
                <c:pt idx="46">
                  <c:v>0.41108900000000004</c:v>
                </c:pt>
                <c:pt idx="47">
                  <c:v>0.54740700000000009</c:v>
                </c:pt>
                <c:pt idx="48">
                  <c:v>0.70106400000000002</c:v>
                </c:pt>
                <c:pt idx="49">
                  <c:v>0.87109400000000003</c:v>
                </c:pt>
                <c:pt idx="50">
                  <c:v>1.056468</c:v>
                </c:pt>
                <c:pt idx="51">
                  <c:v>1.256094</c:v>
                </c:pt>
                <c:pt idx="52">
                  <c:v>1.468831</c:v>
                </c:pt>
                <c:pt idx="53">
                  <c:v>1.693468</c:v>
                </c:pt>
                <c:pt idx="54">
                  <c:v>1.9287589999999999</c:v>
                </c:pt>
                <c:pt idx="55">
                  <c:v>2.1733950000000002</c:v>
                </c:pt>
                <c:pt idx="56">
                  <c:v>2.426018</c:v>
                </c:pt>
                <c:pt idx="57">
                  <c:v>2.6852279999999999</c:v>
                </c:pt>
                <c:pt idx="58">
                  <c:v>2.9511859999999999</c:v>
                </c:pt>
                <c:pt idx="59">
                  <c:v>3.221911</c:v>
                </c:pt>
                <c:pt idx="60">
                  <c:v>3.4945119999999998</c:v>
                </c:pt>
                <c:pt idx="61">
                  <c:v>3.767344</c:v>
                </c:pt>
                <c:pt idx="62">
                  <c:v>4.0387620000000002</c:v>
                </c:pt>
                <c:pt idx="63">
                  <c:v>4.3071210000000004</c:v>
                </c:pt>
                <c:pt idx="64">
                  <c:v>4.5707620000000002</c:v>
                </c:pt>
                <c:pt idx="65">
                  <c:v>4.8280750000000001</c:v>
                </c:pt>
                <c:pt idx="66">
                  <c:v>5.0774569999999999</c:v>
                </c:pt>
                <c:pt idx="67">
                  <c:v>5.3173539999999999</c:v>
                </c:pt>
                <c:pt idx="68">
                  <c:v>5.5462680000000004</c:v>
                </c:pt>
                <c:pt idx="69">
                  <c:v>5.7627500000000005</c:v>
                </c:pt>
                <c:pt idx="70">
                  <c:v>5.9654279999999993</c:v>
                </c:pt>
                <c:pt idx="71">
                  <c:v>6.1530070000000006</c:v>
                </c:pt>
                <c:pt idx="72">
                  <c:v>6.3242899999999995</c:v>
                </c:pt>
                <c:pt idx="73">
                  <c:v>6.4781640000000005</c:v>
                </c:pt>
                <c:pt idx="74">
                  <c:v>6.6136350000000004</c:v>
                </c:pt>
                <c:pt idx="75">
                  <c:v>6.7298140000000002</c:v>
                </c:pt>
                <c:pt idx="76">
                  <c:v>6.8259310000000006</c:v>
                </c:pt>
                <c:pt idx="77">
                  <c:v>6.9013629999999999</c:v>
                </c:pt>
                <c:pt idx="78">
                  <c:v>6.9556060000000004</c:v>
                </c:pt>
                <c:pt idx="79">
                  <c:v>6.9882960000000001</c:v>
                </c:pt>
                <c:pt idx="80">
                  <c:v>6.9992159999999997</c:v>
                </c:pt>
              </c:numCache>
            </c:numRef>
          </c:xVal>
          <c:yVal>
            <c:numRef>
              <c:f>Sheet1!$L:$L</c:f>
              <c:numCache>
                <c:formatCode>General</c:formatCode>
                <c:ptCount val="1048576"/>
                <c:pt idx="0">
                  <c:v>1.1731999999999999E-2</c:v>
                </c:pt>
                <c:pt idx="7">
                  <c:v>0.13614999999999999</c:v>
                </c:pt>
                <c:pt idx="12">
                  <c:v>0.33054</c:v>
                </c:pt>
                <c:pt idx="16">
                  <c:v>0.49655199999999999</c:v>
                </c:pt>
                <c:pt idx="18">
                  <c:v>0.56979999999999997</c:v>
                </c:pt>
                <c:pt idx="20">
                  <c:v>0.630189</c:v>
                </c:pt>
                <c:pt idx="22">
                  <c:v>0.67319700000000005</c:v>
                </c:pt>
                <c:pt idx="24">
                  <c:v>0.69337800000000005</c:v>
                </c:pt>
                <c:pt idx="27">
                  <c:v>0.66832500000000006</c:v>
                </c:pt>
                <c:pt idx="29">
                  <c:v>0.61494300000000002</c:v>
                </c:pt>
                <c:pt idx="32">
                  <c:v>0.48741699999999999</c:v>
                </c:pt>
                <c:pt idx="33">
                  <c:v>0.434784</c:v>
                </c:pt>
                <c:pt idx="34">
                  <c:v>0.378357</c:v>
                </c:pt>
                <c:pt idx="35">
                  <c:v>0.31892000000000004</c:v>
                </c:pt>
                <c:pt idx="36">
                  <c:v>0.25722200000000001</c:v>
                </c:pt>
                <c:pt idx="37">
                  <c:v>0.19394899999999998</c:v>
                </c:pt>
                <c:pt idx="38">
                  <c:v>0.12970300000000001</c:v>
                </c:pt>
                <c:pt idx="39">
                  <c:v>6.4946000000000004E-2</c:v>
                </c:pt>
                <c:pt idx="40">
                  <c:v>0</c:v>
                </c:pt>
                <c:pt idx="41">
                  <c:v>-6.2789999999999999E-2</c:v>
                </c:pt>
                <c:pt idx="42">
                  <c:v>-0.12114899999999999</c:v>
                </c:pt>
                <c:pt idx="43">
                  <c:v>-0.17494399999999999</c:v>
                </c:pt>
                <c:pt idx="44">
                  <c:v>-0.22400700000000001</c:v>
                </c:pt>
                <c:pt idx="45">
                  <c:v>-0.26816999999999996</c:v>
                </c:pt>
                <c:pt idx="46">
                  <c:v>-0.30726500000000001</c:v>
                </c:pt>
                <c:pt idx="47">
                  <c:v>-0.341138</c:v>
                </c:pt>
                <c:pt idx="48">
                  <c:v>-0.36968400000000001</c:v>
                </c:pt>
                <c:pt idx="49">
                  <c:v>-0.39286100000000002</c:v>
                </c:pt>
                <c:pt idx="50">
                  <c:v>-0.41070400000000001</c:v>
                </c:pt>
                <c:pt idx="51">
                  <c:v>-0.42332500000000001</c:v>
                </c:pt>
                <c:pt idx="52">
                  <c:v>-0.430927</c:v>
                </c:pt>
                <c:pt idx="53">
                  <c:v>-0.43382500000000002</c:v>
                </c:pt>
                <c:pt idx="54">
                  <c:v>-0.43241099999999999</c:v>
                </c:pt>
                <c:pt idx="55">
                  <c:v>-0.42715399999999998</c:v>
                </c:pt>
                <c:pt idx="56">
                  <c:v>-0.41857900000000003</c:v>
                </c:pt>
                <c:pt idx="57">
                  <c:v>-0.40726000000000001</c:v>
                </c:pt>
                <c:pt idx="58">
                  <c:v>-0.39356800000000003</c:v>
                </c:pt>
                <c:pt idx="59">
                  <c:v>-0.37700600000000001</c:v>
                </c:pt>
                <c:pt idx="60">
                  <c:v>-0.35796600000000001</c:v>
                </c:pt>
                <c:pt idx="61">
                  <c:v>-0.33697300000000002</c:v>
                </c:pt>
                <c:pt idx="62">
                  <c:v>-0.31450299999999998</c:v>
                </c:pt>
                <c:pt idx="63">
                  <c:v>-0.29102499999999998</c:v>
                </c:pt>
                <c:pt idx="64">
                  <c:v>-0.26693100000000003</c:v>
                </c:pt>
                <c:pt idx="65">
                  <c:v>-0.24260600000000002</c:v>
                </c:pt>
                <c:pt idx="66">
                  <c:v>-0.218358</c:v>
                </c:pt>
                <c:pt idx="67">
                  <c:v>-0.19447400000000001</c:v>
                </c:pt>
                <c:pt idx="68">
                  <c:v>-0.171213</c:v>
                </c:pt>
                <c:pt idx="69">
                  <c:v>-0.14879200000000001</c:v>
                </c:pt>
                <c:pt idx="70">
                  <c:v>-0.12742800000000001</c:v>
                </c:pt>
                <c:pt idx="71">
                  <c:v>-0.107317</c:v>
                </c:pt>
                <c:pt idx="72">
                  <c:v>-8.8648000000000005E-2</c:v>
                </c:pt>
                <c:pt idx="73">
                  <c:v>-7.1609999999999993E-2</c:v>
                </c:pt>
                <c:pt idx="74">
                  <c:v>-5.6378000000000004E-2</c:v>
                </c:pt>
                <c:pt idx="75">
                  <c:v>-4.3140999999999999E-2</c:v>
                </c:pt>
                <c:pt idx="76">
                  <c:v>-3.2052999999999998E-2</c:v>
                </c:pt>
                <c:pt idx="77">
                  <c:v>-2.3261E-2</c:v>
                </c:pt>
                <c:pt idx="78">
                  <c:v>-1.6891000000000003E-2</c:v>
                </c:pt>
                <c:pt idx="79">
                  <c:v>-1.3027E-2</c:v>
                </c:pt>
                <c:pt idx="80">
                  <c:v>-1.1731999999999999E-2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488040"/>
        <c:axId val="499488432"/>
      </c:scatterChart>
      <c:valAx>
        <c:axId val="499488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488432"/>
        <c:crosses val="autoZero"/>
        <c:crossBetween val="midCat"/>
      </c:valAx>
      <c:valAx>
        <c:axId val="49948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488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Sheet2!$B$4:$B$16</c:f>
              <c:numCache>
                <c:formatCode>General</c:formatCode>
                <c:ptCount val="13"/>
                <c:pt idx="0">
                  <c:v>0</c:v>
                </c:pt>
                <c:pt idx="1">
                  <c:v>1.7037086855465844E-2</c:v>
                </c:pt>
                <c:pt idx="2">
                  <c:v>6.6987298107780646E-2</c:v>
                </c:pt>
                <c:pt idx="3">
                  <c:v>0.14644660940672621</c:v>
                </c:pt>
                <c:pt idx="4">
                  <c:v>0.24999999999999994</c:v>
                </c:pt>
                <c:pt idx="5">
                  <c:v>0.37059047744873963</c:v>
                </c:pt>
                <c:pt idx="6">
                  <c:v>0.49999999999999994</c:v>
                </c:pt>
                <c:pt idx="7">
                  <c:v>0.62940952255126037</c:v>
                </c:pt>
                <c:pt idx="8">
                  <c:v>0.74999999999999989</c:v>
                </c:pt>
                <c:pt idx="9">
                  <c:v>0.85355339059327373</c:v>
                </c:pt>
                <c:pt idx="10">
                  <c:v>0.93301270189221941</c:v>
                </c:pt>
                <c:pt idx="11">
                  <c:v>0.9829629131445341</c:v>
                </c:pt>
                <c:pt idx="12">
                  <c:v>1</c:v>
                </c:pt>
              </c:numCache>
            </c:numRef>
          </c:xVal>
          <c:yVal>
            <c:numRef>
              <c:f>Sheet2!$D$4:$D$16</c:f>
              <c:numCache>
                <c:formatCode>General</c:formatCode>
                <c:ptCount val="13"/>
                <c:pt idx="0">
                  <c:v>0</c:v>
                </c:pt>
                <c:pt idx="1">
                  <c:v>1.6674258944814981E-3</c:v>
                </c:pt>
                <c:pt idx="2">
                  <c:v>6.1378175473054799E-3</c:v>
                </c:pt>
                <c:pt idx="3">
                  <c:v>1.196383476483184E-2</c:v>
                </c:pt>
                <c:pt idx="4">
                  <c:v>1.7187499999999994E-2</c:v>
                </c:pt>
                <c:pt idx="5">
                  <c:v>1.9891884997913362E-2</c:v>
                </c:pt>
                <c:pt idx="6">
                  <c:v>1.8749999999999999E-2</c:v>
                </c:pt>
                <c:pt idx="7">
                  <c:v>1.3421408870350347E-2</c:v>
                </c:pt>
                <c:pt idx="8">
                  <c:v>4.6875000000000128E-3</c:v>
                </c:pt>
                <c:pt idx="9">
                  <c:v>-5.7138347648318351E-3</c:v>
                </c:pt>
                <c:pt idx="10">
                  <c:v>-1.5512817547305486E-2</c:v>
                </c:pt>
                <c:pt idx="11">
                  <c:v>-2.2480719762745193E-2</c:v>
                </c:pt>
                <c:pt idx="12">
                  <c:v>-2.4999999999999988E-2</c:v>
                </c:pt>
              </c:numCache>
            </c:numRef>
          </c:yVal>
          <c:smooth val="0"/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Sheet2!$B$4:$B$16</c:f>
              <c:numCache>
                <c:formatCode>General</c:formatCode>
                <c:ptCount val="13"/>
                <c:pt idx="0">
                  <c:v>0</c:v>
                </c:pt>
                <c:pt idx="1">
                  <c:v>1.7037086855465844E-2</c:v>
                </c:pt>
                <c:pt idx="2">
                  <c:v>6.6987298107780646E-2</c:v>
                </c:pt>
                <c:pt idx="3">
                  <c:v>0.14644660940672621</c:v>
                </c:pt>
                <c:pt idx="4">
                  <c:v>0.24999999999999994</c:v>
                </c:pt>
                <c:pt idx="5">
                  <c:v>0.37059047744873963</c:v>
                </c:pt>
                <c:pt idx="6">
                  <c:v>0.49999999999999994</c:v>
                </c:pt>
                <c:pt idx="7">
                  <c:v>0.62940952255126037</c:v>
                </c:pt>
                <c:pt idx="8">
                  <c:v>0.74999999999999989</c:v>
                </c:pt>
                <c:pt idx="9">
                  <c:v>0.85355339059327373</c:v>
                </c:pt>
                <c:pt idx="10">
                  <c:v>0.93301270189221941</c:v>
                </c:pt>
                <c:pt idx="11">
                  <c:v>0.9829629131445341</c:v>
                </c:pt>
                <c:pt idx="12">
                  <c:v>1</c:v>
                </c:pt>
              </c:numCache>
            </c:numRef>
          </c:xVal>
          <c:yVal>
            <c:numRef>
              <c:f>Sheet2!$E$4:$E$16</c:f>
              <c:numCache>
                <c:formatCode>General</c:formatCode>
                <c:ptCount val="13"/>
                <c:pt idx="0">
                  <c:v>1.111111111111111E-2</c:v>
                </c:pt>
                <c:pt idx="1">
                  <c:v>1.1852189286436223E-2</c:v>
                </c:pt>
                <c:pt idx="2">
                  <c:v>1.3839030021024655E-2</c:v>
                </c:pt>
                <c:pt idx="3">
                  <c:v>1.6428371006591933E-2</c:v>
                </c:pt>
                <c:pt idx="4">
                  <c:v>1.8749999999999996E-2</c:v>
                </c:pt>
                <c:pt idx="5">
                  <c:v>1.9951948887961493E-2</c:v>
                </c:pt>
                <c:pt idx="6">
                  <c:v>1.9444444444444445E-2</c:v>
                </c:pt>
                <c:pt idx="7">
                  <c:v>1.7076181720155709E-2</c:v>
                </c:pt>
                <c:pt idx="8">
                  <c:v>1.3194444444444451E-2</c:v>
                </c:pt>
                <c:pt idx="9">
                  <c:v>8.5716289934080706E-3</c:v>
                </c:pt>
                <c:pt idx="10">
                  <c:v>4.2165255345308905E-3</c:v>
                </c:pt>
                <c:pt idx="11">
                  <c:v>1.1196801054465773E-3</c:v>
                </c:pt>
                <c:pt idx="1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489216"/>
        <c:axId val="499489608"/>
      </c:scatterChart>
      <c:valAx>
        <c:axId val="49948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489608"/>
        <c:crosses val="autoZero"/>
        <c:crossBetween val="midCat"/>
      </c:valAx>
      <c:valAx>
        <c:axId val="49948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489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Sheet2!$B$4:$B$16</c:f>
              <c:numCache>
                <c:formatCode>General</c:formatCode>
                <c:ptCount val="13"/>
                <c:pt idx="0">
                  <c:v>0</c:v>
                </c:pt>
                <c:pt idx="1">
                  <c:v>1.7037086855465844E-2</c:v>
                </c:pt>
                <c:pt idx="2">
                  <c:v>6.6987298107780646E-2</c:v>
                </c:pt>
                <c:pt idx="3">
                  <c:v>0.14644660940672621</c:v>
                </c:pt>
                <c:pt idx="4">
                  <c:v>0.24999999999999994</c:v>
                </c:pt>
                <c:pt idx="5">
                  <c:v>0.37059047744873963</c:v>
                </c:pt>
                <c:pt idx="6">
                  <c:v>0.49999999999999994</c:v>
                </c:pt>
                <c:pt idx="7">
                  <c:v>0.62940952255126037</c:v>
                </c:pt>
                <c:pt idx="8">
                  <c:v>0.74999999999999989</c:v>
                </c:pt>
                <c:pt idx="9">
                  <c:v>0.85355339059327373</c:v>
                </c:pt>
                <c:pt idx="10">
                  <c:v>0.93301270189221941</c:v>
                </c:pt>
                <c:pt idx="11">
                  <c:v>0.9829629131445341</c:v>
                </c:pt>
                <c:pt idx="12">
                  <c:v>1</c:v>
                </c:pt>
              </c:numCache>
            </c:numRef>
          </c:xVal>
          <c:yVal>
            <c:numRef>
              <c:f>Sheet2!$J$4:$J$16</c:f>
              <c:numCache>
                <c:formatCode>General</c:formatCode>
                <c:ptCount val="13"/>
                <c:pt idx="0">
                  <c:v>0</c:v>
                </c:pt>
                <c:pt idx="1">
                  <c:v>5.8409431467779764E-2</c:v>
                </c:pt>
                <c:pt idx="2">
                  <c:v>0.1070538486804072</c:v>
                </c:pt>
                <c:pt idx="3">
                  <c:v>0.14155527911679422</c:v>
                </c:pt>
                <c:pt idx="4">
                  <c:v>0.15843312499999995</c:v>
                </c:pt>
                <c:pt idx="5">
                  <c:v>0.15730292849193533</c:v>
                </c:pt>
                <c:pt idx="6">
                  <c:v>0.14117400533485755</c:v>
                </c:pt>
                <c:pt idx="7">
                  <c:v>0.1150587258658939</c:v>
                </c:pt>
                <c:pt idx="8">
                  <c:v>8.4274832813759831E-2</c:v>
                </c:pt>
                <c:pt idx="9">
                  <c:v>5.3619391718079681E-2</c:v>
                </c:pt>
                <c:pt idx="10">
                  <c:v>2.7430205025453125E-2</c:v>
                </c:pt>
                <c:pt idx="11">
                  <c:v>9.6681434818700618E-3</c:v>
                </c:pt>
                <c:pt idx="12">
                  <c:v>3.3599999999999412E-3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490392"/>
        <c:axId val="499490784"/>
      </c:scatterChart>
      <c:valAx>
        <c:axId val="499490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490784"/>
        <c:crosses val="autoZero"/>
        <c:crossBetween val="midCat"/>
      </c:valAx>
      <c:valAx>
        <c:axId val="49949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490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Sheet2!$B$4:$B$16</c:f>
              <c:numCache>
                <c:formatCode>General</c:formatCode>
                <c:ptCount val="13"/>
                <c:pt idx="0">
                  <c:v>0</c:v>
                </c:pt>
                <c:pt idx="1">
                  <c:v>1.7037086855465844E-2</c:v>
                </c:pt>
                <c:pt idx="2">
                  <c:v>6.6987298107780646E-2</c:v>
                </c:pt>
                <c:pt idx="3">
                  <c:v>0.14644660940672621</c:v>
                </c:pt>
                <c:pt idx="4">
                  <c:v>0.24999999999999994</c:v>
                </c:pt>
                <c:pt idx="5">
                  <c:v>0.37059047744873963</c:v>
                </c:pt>
                <c:pt idx="6">
                  <c:v>0.49999999999999994</c:v>
                </c:pt>
                <c:pt idx="7">
                  <c:v>0.62940952255126037</c:v>
                </c:pt>
                <c:pt idx="8">
                  <c:v>0.74999999999999989</c:v>
                </c:pt>
                <c:pt idx="9">
                  <c:v>0.85355339059327373</c:v>
                </c:pt>
                <c:pt idx="10">
                  <c:v>0.93301270189221941</c:v>
                </c:pt>
                <c:pt idx="11">
                  <c:v>0.9829629131445341</c:v>
                </c:pt>
                <c:pt idx="12">
                  <c:v>1</c:v>
                </c:pt>
              </c:numCache>
            </c:numRef>
          </c:xVal>
          <c:yVal>
            <c:numRef>
              <c:f>Sheet2!$N$4:$N$16</c:f>
              <c:numCache>
                <c:formatCode>General</c:formatCode>
                <c:ptCount val="13"/>
                <c:pt idx="0">
                  <c:v>0</c:v>
                </c:pt>
                <c:pt idx="1">
                  <c:v>3.0872141628371381E-2</c:v>
                </c:pt>
                <c:pt idx="2">
                  <c:v>6.7365954361228247E-2</c:v>
                </c:pt>
                <c:pt idx="3">
                  <c:v>8.7206010564989042E-2</c:v>
                </c:pt>
                <c:pt idx="4">
                  <c:v>9.7966562499999965E-2</c:v>
                </c:pt>
                <c:pt idx="5">
                  <c:v>9.860341313392916E-2</c:v>
                </c:pt>
                <c:pt idx="6">
                  <c:v>9.003144711187322E-2</c:v>
                </c:pt>
                <c:pt idx="7">
                  <c:v>7.4605544653102651E-2</c:v>
                </c:pt>
                <c:pt idx="8">
                  <c:v>5.5331860851324369E-2</c:v>
                </c:pt>
                <c:pt idx="9">
                  <c:v>3.538132485244791E-2</c:v>
                </c:pt>
                <c:pt idx="10">
                  <c:v>1.7931628047257453E-2</c:v>
                </c:pt>
                <c:pt idx="11">
                  <c:v>5.9537518463816073E-3</c:v>
                </c:pt>
                <c:pt idx="12">
                  <c:v>1.6799999999999706E-3</c:v>
                </c:pt>
              </c:numCache>
            </c:numRef>
          </c:yVal>
          <c:smooth val="0"/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Sheet2!$B$4:$B$16</c:f>
              <c:numCache>
                <c:formatCode>General</c:formatCode>
                <c:ptCount val="13"/>
                <c:pt idx="0">
                  <c:v>0</c:v>
                </c:pt>
                <c:pt idx="1">
                  <c:v>1.7037086855465844E-2</c:v>
                </c:pt>
                <c:pt idx="2">
                  <c:v>6.6987298107780646E-2</c:v>
                </c:pt>
                <c:pt idx="3">
                  <c:v>0.14644660940672621</c:v>
                </c:pt>
                <c:pt idx="4">
                  <c:v>0.24999999999999994</c:v>
                </c:pt>
                <c:pt idx="5">
                  <c:v>0.37059047744873963</c:v>
                </c:pt>
                <c:pt idx="6">
                  <c:v>0.49999999999999994</c:v>
                </c:pt>
                <c:pt idx="7">
                  <c:v>0.62940952255126037</c:v>
                </c:pt>
                <c:pt idx="8">
                  <c:v>0.74999999999999989</c:v>
                </c:pt>
                <c:pt idx="9">
                  <c:v>0.85355339059327373</c:v>
                </c:pt>
                <c:pt idx="10">
                  <c:v>0.93301270189221941</c:v>
                </c:pt>
                <c:pt idx="11">
                  <c:v>0.9829629131445341</c:v>
                </c:pt>
                <c:pt idx="12">
                  <c:v>1</c:v>
                </c:pt>
              </c:numCache>
            </c:numRef>
          </c:xVal>
          <c:yVal>
            <c:numRef>
              <c:f>Sheet2!$O$4:$O$16</c:f>
              <c:numCache>
                <c:formatCode>General</c:formatCode>
                <c:ptCount val="13"/>
                <c:pt idx="0">
                  <c:v>0</c:v>
                </c:pt>
                <c:pt idx="1">
                  <c:v>-2.7537289839408383E-2</c:v>
                </c:pt>
                <c:pt idx="2">
                  <c:v>-3.9687894319178942E-2</c:v>
                </c:pt>
                <c:pt idx="3">
                  <c:v>-5.4349268551805177E-2</c:v>
                </c:pt>
                <c:pt idx="4">
                  <c:v>-6.046656249999998E-2</c:v>
                </c:pt>
                <c:pt idx="5">
                  <c:v>-5.8699515358006174E-2</c:v>
                </c:pt>
                <c:pt idx="6">
                  <c:v>-5.114255822298433E-2</c:v>
                </c:pt>
                <c:pt idx="7">
                  <c:v>-4.0453181212791241E-2</c:v>
                </c:pt>
                <c:pt idx="8">
                  <c:v>-2.8942971962435463E-2</c:v>
                </c:pt>
                <c:pt idx="9">
                  <c:v>-1.8238066865631772E-2</c:v>
                </c:pt>
                <c:pt idx="10">
                  <c:v>-9.4985769781956719E-3</c:v>
                </c:pt>
                <c:pt idx="11">
                  <c:v>-3.714391635488454E-3</c:v>
                </c:pt>
                <c:pt idx="12">
                  <c:v>-1.6799999999999706E-3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818728"/>
        <c:axId val="497816768"/>
      </c:scatterChart>
      <c:valAx>
        <c:axId val="497818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16768"/>
        <c:crosses val="autoZero"/>
        <c:crossBetween val="midCat"/>
      </c:valAx>
      <c:valAx>
        <c:axId val="49781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18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14287</xdr:rowOff>
    </xdr:from>
    <xdr:to>
      <xdr:col>20</xdr:col>
      <xdr:colOff>419100</xdr:colOff>
      <xdr:row>18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</xdr:row>
      <xdr:rowOff>80962</xdr:rowOff>
    </xdr:from>
    <xdr:to>
      <xdr:col>8</xdr:col>
      <xdr:colOff>228600</xdr:colOff>
      <xdr:row>30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466725</xdr:colOff>
      <xdr:row>16</xdr:row>
      <xdr:rowOff>123825</xdr:rowOff>
    </xdr:from>
    <xdr:to>
      <xdr:col>16</xdr:col>
      <xdr:colOff>161925</xdr:colOff>
      <xdr:row>31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23</xdr:col>
      <xdr:colOff>304800</xdr:colOff>
      <xdr:row>10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L87"/>
  <sheetViews>
    <sheetView workbookViewId="0">
      <selection activeCell="P23" sqref="P23"/>
    </sheetView>
  </sheetViews>
  <sheetFormatPr defaultRowHeight="15" x14ac:dyDescent="0.25"/>
  <sheetData>
    <row r="1" spans="7:12" x14ac:dyDescent="0.25">
      <c r="H1">
        <v>1.0001119999999999</v>
      </c>
      <c r="I1">
        <v>1.676E-3</v>
      </c>
      <c r="K1">
        <f>H1*7</f>
        <v>7.0007839999999995</v>
      </c>
      <c r="L1">
        <f>I1*7</f>
        <v>1.1731999999999999E-2</v>
      </c>
    </row>
    <row r="2" spans="7:12" x14ac:dyDescent="0.25">
      <c r="H2">
        <v>0.99858899999999995</v>
      </c>
      <c r="I2">
        <v>2.0660000000000001E-3</v>
      </c>
    </row>
    <row r="3" spans="7:12" x14ac:dyDescent="0.25">
      <c r="H3">
        <v>0.99402999999999997</v>
      </c>
      <c r="I3">
        <v>3.2290000000000001E-3</v>
      </c>
    </row>
    <row r="4" spans="7:12" x14ac:dyDescent="0.25">
      <c r="H4">
        <v>0.98646100000000003</v>
      </c>
      <c r="I4">
        <v>5.1440000000000001E-3</v>
      </c>
    </row>
    <row r="5" spans="7:12" x14ac:dyDescent="0.25">
      <c r="H5">
        <v>0.97592299999999998</v>
      </c>
      <c r="I5">
        <v>7.7759999999999999E-3</v>
      </c>
    </row>
    <row r="6" spans="7:12" x14ac:dyDescent="0.25">
      <c r="H6">
        <v>0.96247799999999994</v>
      </c>
      <c r="I6">
        <v>1.1077E-2</v>
      </c>
    </row>
    <row r="7" spans="7:12" x14ac:dyDescent="0.25">
      <c r="G7" s="1"/>
      <c r="H7">
        <v>0.94620199999999999</v>
      </c>
      <c r="I7">
        <v>1.4991000000000001E-2</v>
      </c>
    </row>
    <row r="8" spans="7:12" x14ac:dyDescent="0.25">
      <c r="G8" s="1"/>
      <c r="H8">
        <v>0.92718800000000001</v>
      </c>
      <c r="I8">
        <v>1.9449999999999999E-2</v>
      </c>
      <c r="K8">
        <f t="shared" ref="K8:K65" si="0">H8*7</f>
        <v>6.490316</v>
      </c>
      <c r="L8">
        <f t="shared" ref="L8:L65" si="1">I8*7</f>
        <v>0.13614999999999999</v>
      </c>
    </row>
    <row r="9" spans="7:12" x14ac:dyDescent="0.25">
      <c r="G9" s="1"/>
      <c r="H9">
        <v>0.90554699999999999</v>
      </c>
      <c r="I9">
        <v>2.4382999999999998E-2</v>
      </c>
    </row>
    <row r="10" spans="7:12" x14ac:dyDescent="0.25">
      <c r="G10" s="1"/>
      <c r="H10">
        <v>0.88140499999999999</v>
      </c>
      <c r="I10">
        <v>2.9708999999999999E-2</v>
      </c>
    </row>
    <row r="11" spans="7:12" x14ac:dyDescent="0.25">
      <c r="G11" s="1"/>
      <c r="H11">
        <v>0.85490299999999997</v>
      </c>
      <c r="I11">
        <v>3.5347000000000003E-2</v>
      </c>
    </row>
    <row r="12" spans="7:12" x14ac:dyDescent="0.25">
      <c r="G12" s="1"/>
      <c r="H12">
        <v>0.82619799999999999</v>
      </c>
      <c r="I12">
        <v>4.1213E-2</v>
      </c>
    </row>
    <row r="13" spans="7:12" x14ac:dyDescent="0.25">
      <c r="G13" s="1"/>
      <c r="H13">
        <v>0.79546099999999997</v>
      </c>
      <c r="I13">
        <v>4.7219999999999998E-2</v>
      </c>
      <c r="K13">
        <f t="shared" si="0"/>
        <v>5.5682270000000003</v>
      </c>
      <c r="L13">
        <f t="shared" si="1"/>
        <v>0.33054</v>
      </c>
    </row>
    <row r="14" spans="7:12" x14ac:dyDescent="0.25">
      <c r="G14" s="1"/>
      <c r="H14">
        <v>0.762876</v>
      </c>
      <c r="I14">
        <v>5.3282000000000003E-2</v>
      </c>
    </row>
    <row r="15" spans="7:12" x14ac:dyDescent="0.25">
      <c r="G15" s="1"/>
      <c r="H15">
        <v>0.72863900000000004</v>
      </c>
      <c r="I15">
        <v>5.9312999999999998E-2</v>
      </c>
    </row>
    <row r="16" spans="7:12" x14ac:dyDescent="0.25">
      <c r="G16" s="1"/>
      <c r="H16">
        <v>0.69295799999999996</v>
      </c>
      <c r="I16">
        <v>6.5226000000000006E-2</v>
      </c>
    </row>
    <row r="17" spans="7:12" x14ac:dyDescent="0.25">
      <c r="G17" s="1"/>
      <c r="H17">
        <v>0.65605100000000005</v>
      </c>
      <c r="I17">
        <v>7.0935999999999999E-2</v>
      </c>
      <c r="K17">
        <f t="shared" si="0"/>
        <v>4.5923570000000007</v>
      </c>
      <c r="L17">
        <f t="shared" si="1"/>
        <v>0.49655199999999999</v>
      </c>
    </row>
    <row r="18" spans="7:12" x14ac:dyDescent="0.25">
      <c r="G18" s="1"/>
      <c r="H18">
        <v>0.618143</v>
      </c>
      <c r="I18">
        <v>7.6355999999999993E-2</v>
      </c>
    </row>
    <row r="19" spans="7:12" x14ac:dyDescent="0.25">
      <c r="G19" s="1"/>
      <c r="H19">
        <v>0.57946799999999998</v>
      </c>
      <c r="I19">
        <v>8.14E-2</v>
      </c>
      <c r="K19">
        <f t="shared" si="0"/>
        <v>4.0562759999999995</v>
      </c>
      <c r="L19">
        <f t="shared" si="1"/>
        <v>0.56979999999999997</v>
      </c>
    </row>
    <row r="20" spans="7:12" x14ac:dyDescent="0.25">
      <c r="G20" s="1"/>
      <c r="H20">
        <v>0.54026700000000005</v>
      </c>
      <c r="I20">
        <v>8.5985000000000006E-2</v>
      </c>
    </row>
    <row r="21" spans="7:12" x14ac:dyDescent="0.25">
      <c r="G21" s="1"/>
      <c r="H21">
        <v>0.50078400000000001</v>
      </c>
      <c r="I21">
        <v>9.0026999999999996E-2</v>
      </c>
      <c r="K21">
        <f t="shared" si="0"/>
        <v>3.5054880000000002</v>
      </c>
      <c r="L21">
        <f t="shared" si="1"/>
        <v>0.630189</v>
      </c>
    </row>
    <row r="22" spans="7:12" x14ac:dyDescent="0.25">
      <c r="G22" s="1"/>
      <c r="H22">
        <v>0.46126800000000001</v>
      </c>
      <c r="I22">
        <v>9.3447000000000002E-2</v>
      </c>
    </row>
    <row r="23" spans="7:12" x14ac:dyDescent="0.25">
      <c r="G23" s="1"/>
      <c r="H23">
        <v>0.42196699999999998</v>
      </c>
      <c r="I23">
        <v>9.6171000000000006E-2</v>
      </c>
      <c r="K23">
        <f t="shared" si="0"/>
        <v>2.9537689999999999</v>
      </c>
      <c r="L23">
        <f t="shared" si="1"/>
        <v>0.67319700000000005</v>
      </c>
    </row>
    <row r="24" spans="7:12" x14ac:dyDescent="0.25">
      <c r="G24" s="1"/>
      <c r="H24">
        <v>0.38295099999999999</v>
      </c>
      <c r="I24">
        <v>9.8110000000000003E-2</v>
      </c>
    </row>
    <row r="25" spans="7:12" x14ac:dyDescent="0.25">
      <c r="G25" s="1"/>
      <c r="H25">
        <v>0.34440900000000002</v>
      </c>
      <c r="I25">
        <v>9.9054000000000003E-2</v>
      </c>
      <c r="K25">
        <f t="shared" si="0"/>
        <v>2.410863</v>
      </c>
      <c r="L25">
        <f t="shared" si="1"/>
        <v>0.69337800000000005</v>
      </c>
    </row>
    <row r="26" spans="7:12" x14ac:dyDescent="0.25">
      <c r="G26" s="1"/>
      <c r="H26">
        <v>0.30683199999999999</v>
      </c>
      <c r="I26">
        <v>9.8935999999999996E-2</v>
      </c>
    </row>
    <row r="27" spans="7:12" x14ac:dyDescent="0.25">
      <c r="G27" s="1"/>
      <c r="H27">
        <v>0.27047300000000002</v>
      </c>
      <c r="I27">
        <v>9.7740999999999995E-2</v>
      </c>
    </row>
    <row r="28" spans="7:12" x14ac:dyDescent="0.25">
      <c r="G28" s="1"/>
      <c r="H28">
        <v>0.23557700000000001</v>
      </c>
      <c r="I28">
        <v>9.5475000000000004E-2</v>
      </c>
      <c r="K28">
        <f t="shared" si="0"/>
        <v>1.6490390000000001</v>
      </c>
      <c r="L28">
        <f t="shared" si="1"/>
        <v>0.66832500000000006</v>
      </c>
    </row>
    <row r="29" spans="7:12" x14ac:dyDescent="0.25">
      <c r="G29" s="1"/>
      <c r="H29">
        <v>0.20238200000000001</v>
      </c>
      <c r="I29">
        <v>9.2162999999999995E-2</v>
      </c>
    </row>
    <row r="30" spans="7:12" x14ac:dyDescent="0.25">
      <c r="G30" s="1"/>
      <c r="H30">
        <v>0.17110900000000001</v>
      </c>
      <c r="I30">
        <v>8.7848999999999997E-2</v>
      </c>
      <c r="K30">
        <f t="shared" si="0"/>
        <v>1.1977630000000001</v>
      </c>
      <c r="L30">
        <f t="shared" si="1"/>
        <v>0.61494300000000002</v>
      </c>
    </row>
    <row r="31" spans="7:12" x14ac:dyDescent="0.25">
      <c r="G31" s="1"/>
      <c r="H31">
        <v>0.14196900000000001</v>
      </c>
      <c r="I31">
        <v>8.2600000000000007E-2</v>
      </c>
    </row>
    <row r="32" spans="7:12" x14ac:dyDescent="0.25">
      <c r="G32" s="1"/>
      <c r="H32">
        <v>0.115152</v>
      </c>
      <c r="I32">
        <v>7.6494999999999994E-2</v>
      </c>
    </row>
    <row r="33" spans="7:12" x14ac:dyDescent="0.25">
      <c r="G33" s="1"/>
      <c r="H33">
        <v>9.0830999999999995E-2</v>
      </c>
      <c r="I33">
        <v>6.9630999999999998E-2</v>
      </c>
      <c r="K33">
        <f t="shared" si="0"/>
        <v>0.63581699999999997</v>
      </c>
      <c r="L33">
        <f t="shared" si="1"/>
        <v>0.48741699999999999</v>
      </c>
    </row>
    <row r="34" spans="7:12" x14ac:dyDescent="0.25">
      <c r="G34" s="1"/>
      <c r="H34">
        <v>6.9158999999999998E-2</v>
      </c>
      <c r="I34">
        <v>6.2112000000000001E-2</v>
      </c>
      <c r="K34">
        <f t="shared" si="0"/>
        <v>0.48411300000000002</v>
      </c>
      <c r="L34">
        <f t="shared" si="1"/>
        <v>0.434784</v>
      </c>
    </row>
    <row r="35" spans="7:12" x14ac:dyDescent="0.25">
      <c r="G35" s="1"/>
      <c r="H35">
        <v>5.0266999999999999E-2</v>
      </c>
      <c r="I35">
        <v>5.4051000000000002E-2</v>
      </c>
      <c r="K35">
        <f t="shared" si="0"/>
        <v>0.35186899999999999</v>
      </c>
      <c r="L35">
        <f t="shared" si="1"/>
        <v>0.378357</v>
      </c>
    </row>
    <row r="36" spans="7:12" x14ac:dyDescent="0.25">
      <c r="G36" s="1"/>
      <c r="H36">
        <v>3.4265999999999998E-2</v>
      </c>
      <c r="I36">
        <v>4.5560000000000003E-2</v>
      </c>
      <c r="K36">
        <f t="shared" si="0"/>
        <v>0.23986199999999999</v>
      </c>
      <c r="L36">
        <f t="shared" si="1"/>
        <v>0.31892000000000004</v>
      </c>
    </row>
    <row r="37" spans="7:12" x14ac:dyDescent="0.25">
      <c r="G37" s="1"/>
      <c r="H37">
        <v>2.1245E-2</v>
      </c>
      <c r="I37">
        <v>3.6746000000000001E-2</v>
      </c>
      <c r="K37">
        <f t="shared" si="0"/>
        <v>0.14871499999999999</v>
      </c>
      <c r="L37">
        <f t="shared" si="1"/>
        <v>0.25722200000000001</v>
      </c>
    </row>
    <row r="38" spans="7:12" x14ac:dyDescent="0.25">
      <c r="G38" s="1"/>
      <c r="H38">
        <v>1.1271E-2</v>
      </c>
      <c r="I38">
        <v>2.7706999999999999E-2</v>
      </c>
      <c r="K38">
        <f t="shared" si="0"/>
        <v>7.8896999999999995E-2</v>
      </c>
      <c r="L38">
        <f t="shared" si="1"/>
        <v>0.19394899999999998</v>
      </c>
    </row>
    <row r="39" spans="7:12" x14ac:dyDescent="0.25">
      <c r="G39" s="1"/>
      <c r="H39">
        <v>4.3920000000000001E-3</v>
      </c>
      <c r="I39">
        <v>1.8529E-2</v>
      </c>
      <c r="K39">
        <f t="shared" si="0"/>
        <v>3.0744E-2</v>
      </c>
      <c r="L39">
        <f t="shared" si="1"/>
        <v>0.12970300000000001</v>
      </c>
    </row>
    <row r="40" spans="7:12" x14ac:dyDescent="0.25">
      <c r="G40" s="1"/>
      <c r="H40">
        <v>6.3199999999999997E-4</v>
      </c>
      <c r="I40">
        <v>9.2779999999999998E-3</v>
      </c>
      <c r="K40">
        <f t="shared" si="0"/>
        <v>4.424E-3</v>
      </c>
      <c r="L40">
        <f t="shared" si="1"/>
        <v>6.4946000000000004E-2</v>
      </c>
    </row>
    <row r="41" spans="7:12" x14ac:dyDescent="0.25">
      <c r="G41" s="1"/>
      <c r="H41">
        <v>0</v>
      </c>
      <c r="I41">
        <v>0</v>
      </c>
      <c r="K41">
        <f t="shared" si="0"/>
        <v>0</v>
      </c>
      <c r="L41">
        <f t="shared" si="1"/>
        <v>0</v>
      </c>
    </row>
    <row r="42" spans="7:12" x14ac:dyDescent="0.25">
      <c r="G42" s="1"/>
      <c r="H42">
        <v>2.4499999999999999E-3</v>
      </c>
      <c r="I42">
        <v>-8.9700000000000005E-3</v>
      </c>
      <c r="K42">
        <f t="shared" si="0"/>
        <v>1.7149999999999999E-2</v>
      </c>
      <c r="L42">
        <f t="shared" si="1"/>
        <v>-6.2789999999999999E-2</v>
      </c>
    </row>
    <row r="43" spans="7:12" x14ac:dyDescent="0.25">
      <c r="G43" s="1"/>
      <c r="H43">
        <v>7.92E-3</v>
      </c>
      <c r="I43">
        <v>-1.7306999999999999E-2</v>
      </c>
      <c r="K43">
        <f t="shared" si="0"/>
        <v>5.5440000000000003E-2</v>
      </c>
      <c r="L43">
        <f t="shared" si="1"/>
        <v>-0.12114899999999999</v>
      </c>
    </row>
    <row r="44" spans="7:12" x14ac:dyDescent="0.25">
      <c r="G44" s="1"/>
      <c r="H44">
        <v>1.6358999999999999E-2</v>
      </c>
      <c r="I44">
        <v>-2.4992E-2</v>
      </c>
      <c r="K44">
        <f t="shared" si="0"/>
        <v>0.11451299999999999</v>
      </c>
      <c r="L44">
        <f t="shared" si="1"/>
        <v>-0.17494399999999999</v>
      </c>
    </row>
    <row r="45" spans="7:12" x14ac:dyDescent="0.25">
      <c r="G45" s="1"/>
      <c r="H45">
        <v>2.7699000000000001E-2</v>
      </c>
      <c r="I45">
        <v>-3.2001000000000002E-2</v>
      </c>
      <c r="K45">
        <f t="shared" si="0"/>
        <v>0.19389300000000001</v>
      </c>
      <c r="L45">
        <f t="shared" si="1"/>
        <v>-0.22400700000000001</v>
      </c>
    </row>
    <row r="46" spans="7:12" x14ac:dyDescent="0.25">
      <c r="G46" s="1"/>
      <c r="H46">
        <v>4.1855000000000003E-2</v>
      </c>
      <c r="I46">
        <v>-3.8309999999999997E-2</v>
      </c>
      <c r="K46">
        <f t="shared" si="0"/>
        <v>0.29298500000000005</v>
      </c>
      <c r="L46">
        <f t="shared" si="1"/>
        <v>-0.26816999999999996</v>
      </c>
    </row>
    <row r="47" spans="7:12" x14ac:dyDescent="0.25">
      <c r="G47" s="1"/>
      <c r="H47">
        <v>5.8727000000000001E-2</v>
      </c>
      <c r="I47">
        <v>-4.3895000000000003E-2</v>
      </c>
      <c r="K47">
        <f t="shared" si="0"/>
        <v>0.41108900000000004</v>
      </c>
      <c r="L47">
        <f t="shared" si="1"/>
        <v>-0.30726500000000001</v>
      </c>
    </row>
    <row r="48" spans="7:12" x14ac:dyDescent="0.25">
      <c r="G48" s="1"/>
      <c r="H48">
        <v>7.8201000000000007E-2</v>
      </c>
      <c r="I48">
        <v>-4.8734E-2</v>
      </c>
      <c r="K48">
        <f t="shared" si="0"/>
        <v>0.54740700000000009</v>
      </c>
      <c r="L48">
        <f t="shared" si="1"/>
        <v>-0.341138</v>
      </c>
    </row>
    <row r="49" spans="7:12" x14ac:dyDescent="0.25">
      <c r="G49" s="1"/>
      <c r="H49">
        <v>0.100152</v>
      </c>
      <c r="I49">
        <v>-5.2811999999999998E-2</v>
      </c>
      <c r="K49">
        <f t="shared" si="0"/>
        <v>0.70106400000000002</v>
      </c>
      <c r="L49">
        <f t="shared" si="1"/>
        <v>-0.36968400000000001</v>
      </c>
    </row>
    <row r="50" spans="7:12" x14ac:dyDescent="0.25">
      <c r="G50" s="1"/>
      <c r="H50">
        <v>0.124442</v>
      </c>
      <c r="I50">
        <v>-5.6122999999999999E-2</v>
      </c>
      <c r="K50">
        <f t="shared" si="0"/>
        <v>0.87109400000000003</v>
      </c>
      <c r="L50">
        <f t="shared" si="1"/>
        <v>-0.39286100000000002</v>
      </c>
    </row>
    <row r="51" spans="7:12" x14ac:dyDescent="0.25">
      <c r="G51" s="1"/>
      <c r="H51">
        <v>0.150924</v>
      </c>
      <c r="I51">
        <v>-5.8672000000000002E-2</v>
      </c>
      <c r="K51">
        <f t="shared" si="0"/>
        <v>1.056468</v>
      </c>
      <c r="L51">
        <f t="shared" si="1"/>
        <v>-0.41070400000000001</v>
      </c>
    </row>
    <row r="52" spans="7:12" x14ac:dyDescent="0.25">
      <c r="G52" s="1"/>
      <c r="H52">
        <v>0.17944199999999999</v>
      </c>
      <c r="I52">
        <v>-6.0475000000000001E-2</v>
      </c>
      <c r="K52">
        <f t="shared" si="0"/>
        <v>1.256094</v>
      </c>
      <c r="L52">
        <f t="shared" si="1"/>
        <v>-0.42332500000000001</v>
      </c>
    </row>
    <row r="53" spans="7:12" x14ac:dyDescent="0.25">
      <c r="G53" s="1"/>
      <c r="H53">
        <v>0.20983299999999999</v>
      </c>
      <c r="I53">
        <v>-6.1560999999999998E-2</v>
      </c>
      <c r="K53">
        <f t="shared" si="0"/>
        <v>1.468831</v>
      </c>
      <c r="L53">
        <f t="shared" si="1"/>
        <v>-0.430927</v>
      </c>
    </row>
    <row r="54" spans="7:12" x14ac:dyDescent="0.25">
      <c r="G54" s="1"/>
      <c r="H54">
        <v>0.241924</v>
      </c>
      <c r="I54">
        <v>-6.1975000000000002E-2</v>
      </c>
      <c r="K54">
        <f t="shared" si="0"/>
        <v>1.693468</v>
      </c>
      <c r="L54">
        <f t="shared" si="1"/>
        <v>-0.43382500000000002</v>
      </c>
    </row>
    <row r="55" spans="7:12" x14ac:dyDescent="0.25">
      <c r="G55" s="1"/>
      <c r="H55">
        <v>0.27553699999999998</v>
      </c>
      <c r="I55">
        <v>-6.1773000000000002E-2</v>
      </c>
      <c r="K55">
        <f t="shared" si="0"/>
        <v>1.9287589999999999</v>
      </c>
      <c r="L55">
        <f t="shared" si="1"/>
        <v>-0.43241099999999999</v>
      </c>
    </row>
    <row r="56" spans="7:12" x14ac:dyDescent="0.25">
      <c r="G56" s="1"/>
      <c r="H56">
        <v>0.31048500000000001</v>
      </c>
      <c r="I56">
        <v>-6.1022E-2</v>
      </c>
      <c r="K56">
        <f t="shared" si="0"/>
        <v>2.1733950000000002</v>
      </c>
      <c r="L56">
        <f t="shared" si="1"/>
        <v>-0.42715399999999998</v>
      </c>
    </row>
    <row r="57" spans="7:12" x14ac:dyDescent="0.25">
      <c r="G57" s="1"/>
      <c r="H57">
        <v>0.34657399999999999</v>
      </c>
      <c r="I57">
        <v>-5.9797000000000003E-2</v>
      </c>
      <c r="K57">
        <f t="shared" si="0"/>
        <v>2.426018</v>
      </c>
      <c r="L57">
        <f t="shared" si="1"/>
        <v>-0.41857900000000003</v>
      </c>
    </row>
    <row r="58" spans="7:12" x14ac:dyDescent="0.25">
      <c r="G58" s="1"/>
      <c r="H58">
        <v>0.383604</v>
      </c>
      <c r="I58">
        <v>-5.8180000000000003E-2</v>
      </c>
      <c r="K58">
        <f t="shared" si="0"/>
        <v>2.6852279999999999</v>
      </c>
      <c r="L58">
        <f t="shared" si="1"/>
        <v>-0.40726000000000001</v>
      </c>
    </row>
    <row r="59" spans="7:12" x14ac:dyDescent="0.25">
      <c r="G59" s="1"/>
      <c r="H59">
        <v>0.42159799999999997</v>
      </c>
      <c r="I59">
        <v>-5.6224000000000003E-2</v>
      </c>
      <c r="K59">
        <f t="shared" si="0"/>
        <v>2.9511859999999999</v>
      </c>
      <c r="L59">
        <f t="shared" si="1"/>
        <v>-0.39356800000000003</v>
      </c>
    </row>
    <row r="60" spans="7:12" x14ac:dyDescent="0.25">
      <c r="G60" s="1"/>
      <c r="H60">
        <v>0.46027299999999999</v>
      </c>
      <c r="I60">
        <v>-5.3858000000000003E-2</v>
      </c>
      <c r="K60">
        <f t="shared" si="0"/>
        <v>3.221911</v>
      </c>
      <c r="L60">
        <f t="shared" si="1"/>
        <v>-0.37700600000000001</v>
      </c>
    </row>
    <row r="61" spans="7:12" x14ac:dyDescent="0.25">
      <c r="G61" s="1"/>
      <c r="H61">
        <v>0.49921599999999999</v>
      </c>
      <c r="I61">
        <v>-5.1138000000000003E-2</v>
      </c>
      <c r="K61">
        <f t="shared" si="0"/>
        <v>3.4945119999999998</v>
      </c>
      <c r="L61">
        <f t="shared" si="1"/>
        <v>-0.35796600000000001</v>
      </c>
    </row>
    <row r="62" spans="7:12" x14ac:dyDescent="0.25">
      <c r="G62" s="1"/>
      <c r="H62">
        <v>0.538192</v>
      </c>
      <c r="I62">
        <v>-4.8139000000000001E-2</v>
      </c>
      <c r="K62">
        <f t="shared" si="0"/>
        <v>3.767344</v>
      </c>
      <c r="L62">
        <f t="shared" si="1"/>
        <v>-0.33697300000000002</v>
      </c>
    </row>
    <row r="63" spans="7:12" x14ac:dyDescent="0.25">
      <c r="G63" s="1"/>
      <c r="H63">
        <v>0.57696599999999998</v>
      </c>
      <c r="I63">
        <v>-4.4928999999999997E-2</v>
      </c>
      <c r="K63">
        <f t="shared" si="0"/>
        <v>4.0387620000000002</v>
      </c>
      <c r="L63">
        <f t="shared" si="1"/>
        <v>-0.31450299999999998</v>
      </c>
    </row>
    <row r="64" spans="7:12" x14ac:dyDescent="0.25">
      <c r="G64" s="1"/>
      <c r="H64">
        <v>0.61530300000000004</v>
      </c>
      <c r="I64">
        <v>-4.1575000000000001E-2</v>
      </c>
      <c r="K64">
        <f t="shared" si="0"/>
        <v>4.3071210000000004</v>
      </c>
      <c r="L64">
        <f t="shared" si="1"/>
        <v>-0.29102499999999998</v>
      </c>
    </row>
    <row r="65" spans="7:12" x14ac:dyDescent="0.25">
      <c r="G65" s="1"/>
      <c r="H65">
        <v>0.65296600000000005</v>
      </c>
      <c r="I65">
        <v>-3.8133E-2</v>
      </c>
      <c r="K65">
        <f t="shared" si="0"/>
        <v>4.5707620000000002</v>
      </c>
      <c r="L65">
        <f t="shared" si="1"/>
        <v>-0.26693100000000003</v>
      </c>
    </row>
    <row r="66" spans="7:12" x14ac:dyDescent="0.25">
      <c r="G66" s="1"/>
      <c r="H66">
        <v>0.68972500000000003</v>
      </c>
      <c r="I66">
        <v>-3.4658000000000001E-2</v>
      </c>
      <c r="K66">
        <f t="shared" ref="K66:K81" si="2">H66*7</f>
        <v>4.8280750000000001</v>
      </c>
      <c r="L66">
        <f t="shared" ref="L66:L81" si="3">I66*7</f>
        <v>-0.24260600000000002</v>
      </c>
    </row>
    <row r="67" spans="7:12" x14ac:dyDescent="0.25">
      <c r="G67" s="1"/>
      <c r="H67">
        <v>0.72535099999999997</v>
      </c>
      <c r="I67">
        <v>-3.1194E-2</v>
      </c>
      <c r="K67">
        <f t="shared" si="2"/>
        <v>5.0774569999999999</v>
      </c>
      <c r="L67">
        <f t="shared" si="3"/>
        <v>-0.218358</v>
      </c>
    </row>
    <row r="68" spans="7:12" x14ac:dyDescent="0.25">
      <c r="G68" s="1"/>
      <c r="H68">
        <v>0.75962200000000002</v>
      </c>
      <c r="I68">
        <v>-2.7782000000000001E-2</v>
      </c>
      <c r="K68">
        <f t="shared" si="2"/>
        <v>5.3173539999999999</v>
      </c>
      <c r="L68">
        <f t="shared" si="3"/>
        <v>-0.19447400000000001</v>
      </c>
    </row>
    <row r="69" spans="7:12" x14ac:dyDescent="0.25">
      <c r="G69" s="1"/>
      <c r="H69">
        <v>0.79232400000000003</v>
      </c>
      <c r="I69">
        <v>-2.4459000000000002E-2</v>
      </c>
      <c r="K69">
        <f t="shared" si="2"/>
        <v>5.5462680000000004</v>
      </c>
      <c r="L69">
        <f t="shared" si="3"/>
        <v>-0.171213</v>
      </c>
    </row>
    <row r="70" spans="7:12" x14ac:dyDescent="0.25">
      <c r="G70" s="1"/>
      <c r="H70">
        <v>0.82325000000000004</v>
      </c>
      <c r="I70">
        <v>-2.1256000000000001E-2</v>
      </c>
      <c r="K70">
        <f t="shared" si="2"/>
        <v>5.7627500000000005</v>
      </c>
      <c r="L70">
        <f t="shared" si="3"/>
        <v>-0.14879200000000001</v>
      </c>
    </row>
    <row r="71" spans="7:12" x14ac:dyDescent="0.25">
      <c r="G71" s="1"/>
      <c r="H71">
        <v>0.85220399999999996</v>
      </c>
      <c r="I71">
        <v>-1.8204000000000001E-2</v>
      </c>
      <c r="K71">
        <f t="shared" si="2"/>
        <v>5.9654279999999993</v>
      </c>
      <c r="L71">
        <f t="shared" si="3"/>
        <v>-0.12742800000000001</v>
      </c>
    </row>
    <row r="72" spans="7:12" x14ac:dyDescent="0.25">
      <c r="G72" s="1"/>
      <c r="H72">
        <v>0.87900100000000003</v>
      </c>
      <c r="I72">
        <v>-1.5330999999999999E-2</v>
      </c>
      <c r="K72">
        <f t="shared" si="2"/>
        <v>6.1530070000000006</v>
      </c>
      <c r="L72">
        <f t="shared" si="3"/>
        <v>-0.107317</v>
      </c>
    </row>
    <row r="73" spans="7:12" x14ac:dyDescent="0.25">
      <c r="G73" s="1"/>
      <c r="H73">
        <v>0.90347</v>
      </c>
      <c r="I73">
        <v>-1.2664E-2</v>
      </c>
      <c r="K73">
        <f t="shared" si="2"/>
        <v>6.3242899999999995</v>
      </c>
      <c r="L73">
        <f t="shared" si="3"/>
        <v>-8.8648000000000005E-2</v>
      </c>
    </row>
    <row r="74" spans="7:12" x14ac:dyDescent="0.25">
      <c r="G74" s="1"/>
      <c r="H74">
        <v>0.92545200000000005</v>
      </c>
      <c r="I74">
        <v>-1.023E-2</v>
      </c>
      <c r="K74">
        <f t="shared" si="2"/>
        <v>6.4781640000000005</v>
      </c>
      <c r="L74">
        <f t="shared" si="3"/>
        <v>-7.1609999999999993E-2</v>
      </c>
    </row>
    <row r="75" spans="7:12" x14ac:dyDescent="0.25">
      <c r="G75" s="1"/>
      <c r="H75">
        <v>0.94480500000000001</v>
      </c>
      <c r="I75">
        <v>-8.0540000000000004E-3</v>
      </c>
      <c r="K75">
        <f t="shared" si="2"/>
        <v>6.6136350000000004</v>
      </c>
      <c r="L75">
        <f t="shared" si="3"/>
        <v>-5.6378000000000004E-2</v>
      </c>
    </row>
    <row r="76" spans="7:12" x14ac:dyDescent="0.25">
      <c r="G76" s="1"/>
      <c r="H76">
        <v>0.96140199999999998</v>
      </c>
      <c r="I76">
        <v>-6.1630000000000001E-3</v>
      </c>
      <c r="K76">
        <f t="shared" si="2"/>
        <v>6.7298140000000002</v>
      </c>
      <c r="L76">
        <f t="shared" si="3"/>
        <v>-4.3140999999999999E-2</v>
      </c>
    </row>
    <row r="77" spans="7:12" x14ac:dyDescent="0.25">
      <c r="G77" s="1"/>
      <c r="H77">
        <v>0.97513300000000003</v>
      </c>
      <c r="I77">
        <v>-4.5789999999999997E-3</v>
      </c>
      <c r="K77">
        <f t="shared" si="2"/>
        <v>6.8259310000000006</v>
      </c>
      <c r="L77">
        <f t="shared" si="3"/>
        <v>-3.2052999999999998E-2</v>
      </c>
    </row>
    <row r="78" spans="7:12" x14ac:dyDescent="0.25">
      <c r="G78" s="1"/>
      <c r="H78">
        <v>0.98590900000000004</v>
      </c>
      <c r="I78">
        <v>-3.323E-3</v>
      </c>
      <c r="K78">
        <f t="shared" si="2"/>
        <v>6.9013629999999999</v>
      </c>
      <c r="L78">
        <f t="shared" si="3"/>
        <v>-2.3261E-2</v>
      </c>
    </row>
    <row r="79" spans="7:12" x14ac:dyDescent="0.25">
      <c r="G79" s="1"/>
      <c r="H79">
        <v>0.99365800000000004</v>
      </c>
      <c r="I79">
        <v>-2.4130000000000002E-3</v>
      </c>
      <c r="K79">
        <f t="shared" si="2"/>
        <v>6.9556060000000004</v>
      </c>
      <c r="L79">
        <f t="shared" si="3"/>
        <v>-1.6891000000000003E-2</v>
      </c>
    </row>
    <row r="80" spans="7:12" x14ac:dyDescent="0.25">
      <c r="G80" s="1"/>
      <c r="H80">
        <v>0.99832799999999999</v>
      </c>
      <c r="I80">
        <v>-1.861E-3</v>
      </c>
      <c r="K80">
        <f t="shared" si="2"/>
        <v>6.9882960000000001</v>
      </c>
      <c r="L80">
        <f t="shared" si="3"/>
        <v>-1.3027E-2</v>
      </c>
    </row>
    <row r="81" spans="7:12" x14ac:dyDescent="0.25">
      <c r="G81" s="1"/>
      <c r="H81">
        <v>0.999888</v>
      </c>
      <c r="I81">
        <v>-1.676E-3</v>
      </c>
      <c r="K81">
        <f t="shared" si="2"/>
        <v>6.9992159999999997</v>
      </c>
      <c r="L81">
        <f t="shared" si="3"/>
        <v>-1.1731999999999999E-2</v>
      </c>
    </row>
    <row r="82" spans="7:12" x14ac:dyDescent="0.25">
      <c r="G82" s="1"/>
    </row>
    <row r="83" spans="7:12" x14ac:dyDescent="0.25">
      <c r="G83" s="1"/>
    </row>
    <row r="84" spans="7:12" x14ac:dyDescent="0.25">
      <c r="G84" s="1"/>
    </row>
    <row r="85" spans="7:12" x14ac:dyDescent="0.25">
      <c r="G85" s="1"/>
    </row>
    <row r="86" spans="7:12" x14ac:dyDescent="0.25">
      <c r="G86" s="1"/>
    </row>
    <row r="87" spans="7:12" x14ac:dyDescent="0.25">
      <c r="G87" s="1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T15" sqref="T15"/>
    </sheetView>
  </sheetViews>
  <sheetFormatPr defaultRowHeight="15" x14ac:dyDescent="0.25"/>
  <sheetData>
    <row r="1" spans="1:15" x14ac:dyDescent="0.25">
      <c r="D1">
        <v>0.02</v>
      </c>
      <c r="E1">
        <v>0.4</v>
      </c>
      <c r="F1">
        <v>0.16</v>
      </c>
    </row>
    <row r="3" spans="1:15" x14ac:dyDescent="0.25">
      <c r="A3" t="s">
        <v>1</v>
      </c>
      <c r="B3" t="s">
        <v>0</v>
      </c>
      <c r="C3" t="s">
        <v>8</v>
      </c>
      <c r="D3" t="s">
        <v>2</v>
      </c>
      <c r="E3" t="s">
        <v>3</v>
      </c>
      <c r="F3" t="s">
        <v>7</v>
      </c>
      <c r="G3" t="s">
        <v>4</v>
      </c>
      <c r="H3" t="s">
        <v>9</v>
      </c>
      <c r="J3" t="s">
        <v>5</v>
      </c>
      <c r="K3" t="s">
        <v>6</v>
      </c>
      <c r="L3" t="s">
        <v>10</v>
      </c>
      <c r="N3" t="s">
        <v>11</v>
      </c>
      <c r="O3" t="s">
        <v>12</v>
      </c>
    </row>
    <row r="4" spans="1:15" x14ac:dyDescent="0.25">
      <c r="A4">
        <v>0</v>
      </c>
      <c r="B4">
        <f>0.5-0.5*COS(A4*PI()/180)</f>
        <v>0</v>
      </c>
      <c r="C4">
        <f>B4*7</f>
        <v>0</v>
      </c>
      <c r="D4">
        <f>$D$1*B4/$E$1^2*(2*$E$1-B4)</f>
        <v>0</v>
      </c>
      <c r="E4">
        <f t="shared" ref="E4:E16" si="0">$D$1*(1-B4)/(1-$E$1)^2*(1+B4-2*$E$1)</f>
        <v>1.111111111111111E-2</v>
      </c>
      <c r="F4">
        <f>$D$1/(1-$E$1)^2*((1-2*$E$1)+2*$E$1*B4-B4^2)</f>
        <v>1.111111111111111E-2</v>
      </c>
      <c r="G4">
        <f>IF(B4*10&lt;$E$1,D4,F4)</f>
        <v>0</v>
      </c>
      <c r="H4">
        <f>G4*7</f>
        <v>0</v>
      </c>
      <c r="J4">
        <f>10*$F$1*(0.2969*SQRT(B4)-0.126*B4-0.3516*B4^2+0.2843*B4^3-0.1015*B4^4)</f>
        <v>0</v>
      </c>
      <c r="K4">
        <f>J4/2</f>
        <v>0</v>
      </c>
      <c r="L4">
        <f>K4*7</f>
        <v>0</v>
      </c>
      <c r="N4">
        <f>G4+K4</f>
        <v>0</v>
      </c>
      <c r="O4">
        <f>G4-K4</f>
        <v>0</v>
      </c>
    </row>
    <row r="5" spans="1:15" x14ac:dyDescent="0.25">
      <c r="A5">
        <v>15</v>
      </c>
      <c r="B5">
        <f t="shared" ref="B5:B16" si="1">0.5-0.5*COS(A5*PI()/180)</f>
        <v>1.7037086855465844E-2</v>
      </c>
      <c r="C5">
        <f t="shared" ref="C5:C16" si="2">B5*7</f>
        <v>0.11925960798826091</v>
      </c>
      <c r="D5">
        <f t="shared" ref="D5:D16" si="3">$D$1*B5/$E$1^2*(2*$E$1-B5)</f>
        <v>1.6674258944814981E-3</v>
      </c>
      <c r="E5">
        <f t="shared" si="0"/>
        <v>1.1852189286436223E-2</v>
      </c>
      <c r="F5">
        <f t="shared" ref="F5:F16" si="4">$D$1/(1-$E$1)^2*((1-2*$E$1)+2*$E$1*B5-B5^2)</f>
        <v>1.1852189286436219E-2</v>
      </c>
      <c r="G5">
        <f t="shared" ref="G5:G16" si="5">IF(B5*10&lt;$E$1,D5,F5)</f>
        <v>1.6674258944814981E-3</v>
      </c>
      <c r="H5">
        <f t="shared" ref="H5:H16" si="6">G5*7</f>
        <v>1.1671981261370487E-2</v>
      </c>
      <c r="J5">
        <f t="shared" ref="J5:J16" si="7">10*$F$1*(0.2969*SQRT(B5)-0.126*B5-0.3516*B5^2+0.2843*B5^3-0.1015*B5^4)</f>
        <v>5.8409431467779764E-2</v>
      </c>
      <c r="K5">
        <f t="shared" ref="K5:K16" si="8">J5/2</f>
        <v>2.9204715733889882E-2</v>
      </c>
      <c r="L5">
        <f t="shared" ref="L5:L16" si="9">K5*7</f>
        <v>0.20443301013722917</v>
      </c>
      <c r="N5">
        <f t="shared" ref="N5:N16" si="10">G5+K5</f>
        <v>3.0872141628371381E-2</v>
      </c>
      <c r="O5">
        <f t="shared" ref="O5:O16" si="11">G5-K5</f>
        <v>-2.7537289839408383E-2</v>
      </c>
    </row>
    <row r="6" spans="1:15" x14ac:dyDescent="0.25">
      <c r="A6">
        <v>30</v>
      </c>
      <c r="B6">
        <f t="shared" si="1"/>
        <v>6.6987298107780646E-2</v>
      </c>
      <c r="C6">
        <f t="shared" si="2"/>
        <v>0.46891108675446452</v>
      </c>
      <c r="D6">
        <f t="shared" si="3"/>
        <v>6.1378175473054799E-3</v>
      </c>
      <c r="E6">
        <f t="shared" si="0"/>
        <v>1.3839030021024655E-2</v>
      </c>
      <c r="F6">
        <f t="shared" si="4"/>
        <v>1.3839030021024656E-2</v>
      </c>
      <c r="G6">
        <f t="shared" si="5"/>
        <v>1.3839030021024656E-2</v>
      </c>
      <c r="H6">
        <f t="shared" si="6"/>
        <v>9.6873210147172595E-2</v>
      </c>
      <c r="J6">
        <f t="shared" si="7"/>
        <v>0.1070538486804072</v>
      </c>
      <c r="K6">
        <f t="shared" si="8"/>
        <v>5.3526924340203598E-2</v>
      </c>
      <c r="L6">
        <f t="shared" si="9"/>
        <v>0.37468847038142516</v>
      </c>
      <c r="N6">
        <f t="shared" si="10"/>
        <v>6.7365954361228247E-2</v>
      </c>
      <c r="O6">
        <f t="shared" si="11"/>
        <v>-3.9687894319178942E-2</v>
      </c>
    </row>
    <row r="7" spans="1:15" x14ac:dyDescent="0.25">
      <c r="A7">
        <v>45</v>
      </c>
      <c r="B7">
        <f t="shared" si="1"/>
        <v>0.14644660940672621</v>
      </c>
      <c r="C7">
        <f t="shared" si="2"/>
        <v>1.0251262658470834</v>
      </c>
      <c r="D7">
        <f t="shared" si="3"/>
        <v>1.196383476483184E-2</v>
      </c>
      <c r="E7">
        <f t="shared" si="0"/>
        <v>1.6428371006591933E-2</v>
      </c>
      <c r="F7">
        <f t="shared" si="4"/>
        <v>1.6428371006591929E-2</v>
      </c>
      <c r="G7">
        <f t="shared" si="5"/>
        <v>1.6428371006591929E-2</v>
      </c>
      <c r="H7">
        <f t="shared" si="6"/>
        <v>0.1149985970461435</v>
      </c>
      <c r="J7">
        <f t="shared" si="7"/>
        <v>0.14155527911679422</v>
      </c>
      <c r="K7">
        <f t="shared" si="8"/>
        <v>7.077763955839711E-2</v>
      </c>
      <c r="L7">
        <f t="shared" si="9"/>
        <v>0.49544347690877977</v>
      </c>
      <c r="N7">
        <f t="shared" si="10"/>
        <v>8.7206010564989042E-2</v>
      </c>
      <c r="O7">
        <f t="shared" si="11"/>
        <v>-5.4349268551805177E-2</v>
      </c>
    </row>
    <row r="8" spans="1:15" x14ac:dyDescent="0.25">
      <c r="A8">
        <v>60</v>
      </c>
      <c r="B8">
        <f t="shared" si="1"/>
        <v>0.24999999999999994</v>
      </c>
      <c r="C8">
        <f t="shared" si="2"/>
        <v>1.7499999999999996</v>
      </c>
      <c r="D8">
        <f t="shared" si="3"/>
        <v>1.7187499999999994E-2</v>
      </c>
      <c r="E8">
        <f t="shared" si="0"/>
        <v>1.8749999999999996E-2</v>
      </c>
      <c r="F8">
        <f t="shared" si="4"/>
        <v>1.8749999999999996E-2</v>
      </c>
      <c r="G8">
        <f t="shared" si="5"/>
        <v>1.8749999999999996E-2</v>
      </c>
      <c r="H8">
        <f t="shared" si="6"/>
        <v>0.13124999999999998</v>
      </c>
      <c r="J8">
        <f t="shared" si="7"/>
        <v>0.15843312499999995</v>
      </c>
      <c r="K8">
        <f t="shared" si="8"/>
        <v>7.9216562499999976E-2</v>
      </c>
      <c r="L8">
        <f t="shared" si="9"/>
        <v>0.55451593749999983</v>
      </c>
      <c r="N8">
        <f t="shared" si="10"/>
        <v>9.7966562499999965E-2</v>
      </c>
      <c r="O8">
        <f t="shared" si="11"/>
        <v>-6.046656249999998E-2</v>
      </c>
    </row>
    <row r="9" spans="1:15" x14ac:dyDescent="0.25">
      <c r="A9">
        <v>75</v>
      </c>
      <c r="B9">
        <f t="shared" si="1"/>
        <v>0.37059047744873963</v>
      </c>
      <c r="C9">
        <f t="shared" si="2"/>
        <v>2.5941333421411774</v>
      </c>
      <c r="D9">
        <f t="shared" si="3"/>
        <v>1.9891884997913362E-2</v>
      </c>
      <c r="E9">
        <f t="shared" si="0"/>
        <v>1.9951948887961493E-2</v>
      </c>
      <c r="F9">
        <f t="shared" si="4"/>
        <v>1.9951948887961493E-2</v>
      </c>
      <c r="G9">
        <f t="shared" si="5"/>
        <v>1.9951948887961493E-2</v>
      </c>
      <c r="H9">
        <f t="shared" si="6"/>
        <v>0.13966364221573047</v>
      </c>
      <c r="J9">
        <f t="shared" si="7"/>
        <v>0.15730292849193533</v>
      </c>
      <c r="K9">
        <f t="shared" si="8"/>
        <v>7.8651464245967667E-2</v>
      </c>
      <c r="L9">
        <f t="shared" si="9"/>
        <v>0.55056024972177364</v>
      </c>
      <c r="N9">
        <f t="shared" si="10"/>
        <v>9.860341313392916E-2</v>
      </c>
      <c r="O9">
        <f t="shared" si="11"/>
        <v>-5.8699515358006174E-2</v>
      </c>
    </row>
    <row r="10" spans="1:15" x14ac:dyDescent="0.25">
      <c r="A10">
        <v>90</v>
      </c>
      <c r="B10">
        <f t="shared" si="1"/>
        <v>0.49999999999999994</v>
      </c>
      <c r="C10">
        <f t="shared" si="2"/>
        <v>3.4999999999999996</v>
      </c>
      <c r="D10">
        <f t="shared" si="3"/>
        <v>1.8749999999999999E-2</v>
      </c>
      <c r="E10">
        <f t="shared" si="0"/>
        <v>1.9444444444444445E-2</v>
      </c>
      <c r="F10">
        <f t="shared" si="4"/>
        <v>1.9444444444444441E-2</v>
      </c>
      <c r="G10">
        <f t="shared" si="5"/>
        <v>1.9444444444444441E-2</v>
      </c>
      <c r="H10">
        <f t="shared" si="6"/>
        <v>0.1361111111111111</v>
      </c>
      <c r="J10">
        <f t="shared" si="7"/>
        <v>0.14117400533485755</v>
      </c>
      <c r="K10">
        <f t="shared" si="8"/>
        <v>7.0587002667428775E-2</v>
      </c>
      <c r="L10">
        <f t="shared" si="9"/>
        <v>0.49410901867200141</v>
      </c>
      <c r="N10">
        <f t="shared" si="10"/>
        <v>9.003144711187322E-2</v>
      </c>
      <c r="O10">
        <f t="shared" si="11"/>
        <v>-5.114255822298433E-2</v>
      </c>
    </row>
    <row r="11" spans="1:15" x14ac:dyDescent="0.25">
      <c r="A11">
        <v>105</v>
      </c>
      <c r="B11">
        <f t="shared" si="1"/>
        <v>0.62940952255126037</v>
      </c>
      <c r="C11">
        <f t="shared" si="2"/>
        <v>4.405866657858823</v>
      </c>
      <c r="D11">
        <f t="shared" si="3"/>
        <v>1.3421408870350347E-2</v>
      </c>
      <c r="E11">
        <f t="shared" si="0"/>
        <v>1.7076181720155709E-2</v>
      </c>
      <c r="F11">
        <f t="shared" si="4"/>
        <v>1.7076181720155709E-2</v>
      </c>
      <c r="G11">
        <f t="shared" si="5"/>
        <v>1.7076181720155709E-2</v>
      </c>
      <c r="H11">
        <f t="shared" si="6"/>
        <v>0.11953327204108996</v>
      </c>
      <c r="J11">
        <f t="shared" si="7"/>
        <v>0.1150587258658939</v>
      </c>
      <c r="K11">
        <f t="shared" si="8"/>
        <v>5.7529362932946949E-2</v>
      </c>
      <c r="L11">
        <f t="shared" si="9"/>
        <v>0.40270554053062863</v>
      </c>
      <c r="N11">
        <f t="shared" si="10"/>
        <v>7.4605544653102651E-2</v>
      </c>
      <c r="O11">
        <f t="shared" si="11"/>
        <v>-4.0453181212791241E-2</v>
      </c>
    </row>
    <row r="12" spans="1:15" x14ac:dyDescent="0.25">
      <c r="A12">
        <v>120</v>
      </c>
      <c r="B12">
        <f t="shared" si="1"/>
        <v>0.74999999999999989</v>
      </c>
      <c r="C12">
        <f t="shared" si="2"/>
        <v>5.2499999999999991</v>
      </c>
      <c r="D12">
        <f t="shared" si="3"/>
        <v>4.6875000000000128E-3</v>
      </c>
      <c r="E12">
        <f t="shared" si="0"/>
        <v>1.3194444444444451E-2</v>
      </c>
      <c r="F12">
        <f t="shared" si="4"/>
        <v>1.3194444444444455E-2</v>
      </c>
      <c r="G12">
        <f t="shared" si="5"/>
        <v>1.3194444444444455E-2</v>
      </c>
      <c r="H12">
        <f t="shared" si="6"/>
        <v>9.2361111111111185E-2</v>
      </c>
      <c r="J12">
        <f t="shared" si="7"/>
        <v>8.4274832813759831E-2</v>
      </c>
      <c r="K12">
        <f t="shared" si="8"/>
        <v>4.2137416406879916E-2</v>
      </c>
      <c r="L12">
        <f t="shared" si="9"/>
        <v>0.29496191484815942</v>
      </c>
      <c r="N12">
        <f t="shared" si="10"/>
        <v>5.5331860851324369E-2</v>
      </c>
      <c r="O12">
        <f t="shared" si="11"/>
        <v>-2.8942971962435463E-2</v>
      </c>
    </row>
    <row r="13" spans="1:15" x14ac:dyDescent="0.25">
      <c r="A13">
        <v>135</v>
      </c>
      <c r="B13">
        <f t="shared" si="1"/>
        <v>0.85355339059327373</v>
      </c>
      <c r="C13">
        <f t="shared" si="2"/>
        <v>5.9748737341529159</v>
      </c>
      <c r="D13">
        <f t="shared" si="3"/>
        <v>-5.7138347648318351E-3</v>
      </c>
      <c r="E13">
        <f t="shared" si="0"/>
        <v>8.5716289934080706E-3</v>
      </c>
      <c r="F13">
        <f t="shared" si="4"/>
        <v>8.5716289934080706E-3</v>
      </c>
      <c r="G13">
        <f t="shared" si="5"/>
        <v>8.5716289934080706E-3</v>
      </c>
      <c r="H13">
        <f t="shared" si="6"/>
        <v>6.0001402953856496E-2</v>
      </c>
      <c r="J13">
        <f t="shared" si="7"/>
        <v>5.3619391718079681E-2</v>
      </c>
      <c r="K13">
        <f t="shared" si="8"/>
        <v>2.6809695859039841E-2</v>
      </c>
      <c r="L13">
        <f t="shared" si="9"/>
        <v>0.18766787101327889</v>
      </c>
      <c r="N13">
        <f t="shared" si="10"/>
        <v>3.538132485244791E-2</v>
      </c>
      <c r="O13">
        <f t="shared" si="11"/>
        <v>-1.8238066865631772E-2</v>
      </c>
    </row>
    <row r="14" spans="1:15" x14ac:dyDescent="0.25">
      <c r="A14">
        <v>150</v>
      </c>
      <c r="B14">
        <f t="shared" si="1"/>
        <v>0.93301270189221941</v>
      </c>
      <c r="C14">
        <f t="shared" si="2"/>
        <v>6.5310889132455356</v>
      </c>
      <c r="D14">
        <f t="shared" si="3"/>
        <v>-1.5512817547305486E-2</v>
      </c>
      <c r="E14">
        <f t="shared" si="0"/>
        <v>4.2165255345308905E-3</v>
      </c>
      <c r="F14">
        <f t="shared" si="4"/>
        <v>4.2165255345308905E-3</v>
      </c>
      <c r="G14">
        <f t="shared" si="5"/>
        <v>4.2165255345308905E-3</v>
      </c>
      <c r="H14">
        <f t="shared" si="6"/>
        <v>2.9515678741716234E-2</v>
      </c>
      <c r="J14">
        <f t="shared" si="7"/>
        <v>2.7430205025453125E-2</v>
      </c>
      <c r="K14">
        <f t="shared" si="8"/>
        <v>1.3715102512726562E-2</v>
      </c>
      <c r="L14">
        <f t="shared" si="9"/>
        <v>9.6005717589085937E-2</v>
      </c>
      <c r="N14">
        <f t="shared" si="10"/>
        <v>1.7931628047257453E-2</v>
      </c>
      <c r="O14">
        <f t="shared" si="11"/>
        <v>-9.4985769781956719E-3</v>
      </c>
    </row>
    <row r="15" spans="1:15" x14ac:dyDescent="0.25">
      <c r="A15">
        <v>165</v>
      </c>
      <c r="B15">
        <f t="shared" si="1"/>
        <v>0.9829629131445341</v>
      </c>
      <c r="C15">
        <f t="shared" si="2"/>
        <v>6.8807403920117389</v>
      </c>
      <c r="D15">
        <f t="shared" si="3"/>
        <v>-2.2480719762745193E-2</v>
      </c>
      <c r="E15">
        <f t="shared" si="0"/>
        <v>1.1196801054465773E-3</v>
      </c>
      <c r="F15">
        <f t="shared" si="4"/>
        <v>1.1196801054465769E-3</v>
      </c>
      <c r="G15">
        <f t="shared" si="5"/>
        <v>1.1196801054465769E-3</v>
      </c>
      <c r="H15">
        <f t="shared" si="6"/>
        <v>7.8377607381260386E-3</v>
      </c>
      <c r="J15">
        <f t="shared" si="7"/>
        <v>9.6681434818700618E-3</v>
      </c>
      <c r="K15">
        <f t="shared" si="8"/>
        <v>4.8340717409350309E-3</v>
      </c>
      <c r="L15">
        <f t="shared" si="9"/>
        <v>3.3838502186545216E-2</v>
      </c>
      <c r="N15">
        <f t="shared" si="10"/>
        <v>5.9537518463816073E-3</v>
      </c>
      <c r="O15">
        <f t="shared" si="11"/>
        <v>-3.714391635488454E-3</v>
      </c>
    </row>
    <row r="16" spans="1:15" x14ac:dyDescent="0.25">
      <c r="A16">
        <v>180</v>
      </c>
      <c r="B16">
        <f t="shared" si="1"/>
        <v>1</v>
      </c>
      <c r="C16">
        <f t="shared" si="2"/>
        <v>7</v>
      </c>
      <c r="D16">
        <f t="shared" si="3"/>
        <v>-2.4999999999999988E-2</v>
      </c>
      <c r="E16">
        <f t="shared" si="0"/>
        <v>0</v>
      </c>
      <c r="F16">
        <f t="shared" si="4"/>
        <v>0</v>
      </c>
      <c r="G16">
        <f t="shared" si="5"/>
        <v>0</v>
      </c>
      <c r="H16">
        <f t="shared" si="6"/>
        <v>0</v>
      </c>
      <c r="J16">
        <f t="shared" si="7"/>
        <v>3.3599999999999412E-3</v>
      </c>
      <c r="K16">
        <f t="shared" si="8"/>
        <v>1.6799999999999706E-3</v>
      </c>
      <c r="L16">
        <f t="shared" si="9"/>
        <v>1.1759999999999795E-2</v>
      </c>
      <c r="N16">
        <f t="shared" si="10"/>
        <v>1.6799999999999706E-3</v>
      </c>
      <c r="O16">
        <f t="shared" si="11"/>
        <v>-1.6799999999999706E-3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</dc:creator>
  <cp:lastModifiedBy>CO</cp:lastModifiedBy>
  <cp:lastPrinted>2016-08-28T04:50:25Z</cp:lastPrinted>
  <dcterms:created xsi:type="dcterms:W3CDTF">2016-08-25T13:56:13Z</dcterms:created>
  <dcterms:modified xsi:type="dcterms:W3CDTF">2016-08-29T17:47:19Z</dcterms:modified>
</cp:coreProperties>
</file>